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kki.werk\Downloads\"/>
    </mc:Choice>
  </mc:AlternateContent>
  <xr:revisionPtr revIDLastSave="0" documentId="8_{5B0F5C3D-C726-4309-948E-DC9C1650C3B1}" xr6:coauthVersionLast="47" xr6:coauthVersionMax="47" xr10:uidLastSave="{00000000-0000-0000-0000-000000000000}"/>
  <bookViews>
    <workbookView xWindow="-28920" yWindow="-120" windowWidth="29040" windowHeight="15720" xr2:uid="{9D3D3138-B233-443E-94EC-C0AA604171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0" i="1"/>
  <c r="E43" i="1"/>
  <c r="E44" i="1"/>
  <c r="E45" i="1"/>
  <c r="D3" i="1"/>
  <c r="E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6" i="1"/>
  <c r="E36" i="1" s="1"/>
  <c r="D37" i="1"/>
  <c r="E37" i="1" s="1"/>
  <c r="D38" i="1"/>
  <c r="D39" i="1"/>
  <c r="E39" i="1" s="1"/>
  <c r="D40" i="1"/>
  <c r="D43" i="1"/>
  <c r="D44" i="1"/>
  <c r="D45" i="1"/>
  <c r="D46" i="1"/>
  <c r="E46" i="1" s="1"/>
  <c r="D47" i="1"/>
  <c r="E47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G13" i="1"/>
  <c r="I13" i="1" s="1"/>
  <c r="J13" i="1" s="1"/>
  <c r="H13" i="1" l="1"/>
  <c r="G36" i="1"/>
  <c r="H36" i="1" s="1"/>
  <c r="G37" i="1"/>
  <c r="H37" i="1" s="1"/>
  <c r="G38" i="1"/>
  <c r="H38" i="1" s="1"/>
  <c r="G39" i="1"/>
  <c r="H39" i="1" s="1"/>
  <c r="G40" i="1"/>
  <c r="H40" i="1" s="1"/>
  <c r="G43" i="1"/>
  <c r="H43" i="1" s="1"/>
  <c r="G44" i="1"/>
  <c r="H44" i="1" s="1"/>
  <c r="G45" i="1"/>
  <c r="H45" i="1" s="1"/>
  <c r="G46" i="1"/>
  <c r="H46" i="1" s="1"/>
  <c r="G47" i="1"/>
  <c r="H47" i="1" s="1"/>
  <c r="G4" i="1"/>
  <c r="G5" i="1"/>
  <c r="G6" i="1"/>
  <c r="G7" i="1"/>
  <c r="G8" i="1"/>
  <c r="G9" i="1"/>
  <c r="G10" i="1"/>
  <c r="G11" i="1"/>
  <c r="G12" i="1"/>
  <c r="G14" i="1"/>
  <c r="G15" i="1"/>
  <c r="H15" i="1" s="1"/>
  <c r="G16" i="1"/>
  <c r="H16" i="1" s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29" i="1"/>
  <c r="G30" i="1"/>
  <c r="G31" i="1"/>
  <c r="G32" i="1"/>
  <c r="G33" i="1"/>
  <c r="G3" i="1"/>
  <c r="H3" i="1" s="1"/>
  <c r="I22" i="1" l="1"/>
  <c r="J22" i="1" s="1"/>
  <c r="H22" i="1"/>
  <c r="I5" i="1"/>
  <c r="J5" i="1" s="1"/>
  <c r="H5" i="1"/>
  <c r="I29" i="1"/>
  <c r="J29" i="1" s="1"/>
  <c r="H29" i="1"/>
  <c r="I4" i="1"/>
  <c r="J4" i="1" s="1"/>
  <c r="H4" i="1"/>
  <c r="I20" i="1"/>
  <c r="J20" i="1" s="1"/>
  <c r="H20" i="1"/>
  <c r="I10" i="1"/>
  <c r="J10" i="1" s="1"/>
  <c r="H10" i="1"/>
  <c r="I26" i="1"/>
  <c r="J26" i="1" s="1"/>
  <c r="H26" i="1"/>
  <c r="I9" i="1"/>
  <c r="J9" i="1" s="1"/>
  <c r="H9" i="1"/>
  <c r="I33" i="1"/>
  <c r="J33" i="1" s="1"/>
  <c r="H33" i="1"/>
  <c r="I25" i="1"/>
  <c r="J25" i="1" s="1"/>
  <c r="H25" i="1"/>
  <c r="I17" i="1"/>
  <c r="J17" i="1" s="1"/>
  <c r="H17" i="1"/>
  <c r="I8" i="1"/>
  <c r="J8" i="1" s="1"/>
  <c r="H8" i="1"/>
  <c r="I30" i="1"/>
  <c r="J30" i="1" s="1"/>
  <c r="H30" i="1"/>
  <c r="I14" i="1"/>
  <c r="J14" i="1" s="1"/>
  <c r="H14" i="1"/>
  <c r="I21" i="1"/>
  <c r="J21" i="1" s="1"/>
  <c r="H21" i="1"/>
  <c r="I19" i="1"/>
  <c r="J19" i="1" s="1"/>
  <c r="H19" i="1"/>
  <c r="I24" i="1"/>
  <c r="J24" i="1" s="1"/>
  <c r="H24" i="1"/>
  <c r="I7" i="1"/>
  <c r="J7" i="1" s="1"/>
  <c r="H7" i="1"/>
  <c r="I12" i="1"/>
  <c r="J12" i="1" s="1"/>
  <c r="H12" i="1"/>
  <c r="I28" i="1"/>
  <c r="J28" i="1" s="1"/>
  <c r="H28" i="1"/>
  <c r="I11" i="1"/>
  <c r="J11" i="1" s="1"/>
  <c r="H11" i="1"/>
  <c r="I27" i="1"/>
  <c r="J27" i="1" s="1"/>
  <c r="H27" i="1"/>
  <c r="I18" i="1"/>
  <c r="J18" i="1" s="1"/>
  <c r="H18" i="1"/>
  <c r="I32" i="1"/>
  <c r="J32" i="1" s="1"/>
  <c r="H32" i="1"/>
  <c r="I31" i="1"/>
  <c r="J31" i="1" s="1"/>
  <c r="H31" i="1"/>
  <c r="I6" i="1"/>
  <c r="J6" i="1" s="1"/>
  <c r="H6" i="1"/>
  <c r="I45" i="1"/>
  <c r="J45" i="1" s="1"/>
  <c r="I44" i="1"/>
  <c r="J44" i="1" s="1"/>
  <c r="I43" i="1"/>
  <c r="J43" i="1" s="1"/>
  <c r="I40" i="1"/>
  <c r="J40" i="1" s="1"/>
  <c r="I39" i="1"/>
  <c r="J39" i="1" s="1"/>
  <c r="I38" i="1"/>
  <c r="J38" i="1" s="1"/>
  <c r="I3" i="1"/>
  <c r="J3" i="1" s="1"/>
  <c r="I16" i="1"/>
  <c r="J16" i="1" s="1"/>
  <c r="I47" i="1"/>
  <c r="J47" i="1" s="1"/>
  <c r="I37" i="1"/>
  <c r="J37" i="1" s="1"/>
  <c r="I23" i="1"/>
  <c r="J23" i="1" s="1"/>
  <c r="I15" i="1"/>
  <c r="J15" i="1" s="1"/>
  <c r="I46" i="1"/>
  <c r="J46" i="1" s="1"/>
  <c r="I36" i="1"/>
  <c r="J36" i="1" s="1"/>
</calcChain>
</file>

<file path=xl/sharedStrings.xml><?xml version="1.0" encoding="utf-8"?>
<sst xmlns="http://schemas.openxmlformats.org/spreadsheetml/2006/main" count="50" uniqueCount="45">
  <si>
    <t>ARAPAHOE</t>
  </si>
  <si>
    <t>CASCADIAN</t>
  </si>
  <si>
    <t>CHEYENNE</t>
  </si>
  <si>
    <t>CORTEZ</t>
  </si>
  <si>
    <t>DAKOTA</t>
  </si>
  <si>
    <t>DENALI</t>
  </si>
  <si>
    <t>DOUBLE CASCADIAN</t>
  </si>
  <si>
    <t>DOUBLE ROCKY MOUNTAIN</t>
  </si>
  <si>
    <t>FONTANA</t>
  </si>
  <si>
    <t>GUNNISON</t>
  </si>
  <si>
    <t>KODIAK</t>
  </si>
  <si>
    <t>MALIBU</t>
  </si>
  <si>
    <t>MONTROSE</t>
  </si>
  <si>
    <t>NAVAJO</t>
  </si>
  <si>
    <t>OZARK I</t>
  </si>
  <si>
    <t>OZARK II</t>
  </si>
  <si>
    <t>PIONEER</t>
  </si>
  <si>
    <t>POMONA</t>
  </si>
  <si>
    <t>RAINIER</t>
  </si>
  <si>
    <t>ROCKY MOUNTAIN</t>
  </si>
  <si>
    <t>SANTIAGO RESTROOM SECTION</t>
  </si>
  <si>
    <t>SANTIAGO SHOWER SECTION</t>
  </si>
  <si>
    <t>SANTIAGO FAMILY ASSIST RESTROOM SECTION</t>
  </si>
  <si>
    <t>SANTIAGO FAMILY ASSIST SHW/RESTROOM</t>
  </si>
  <si>
    <t>SANTIAGO CONCESSION SECTION</t>
  </si>
  <si>
    <t>SANTIAGO STORAGE SECTION</t>
  </si>
  <si>
    <t>SCHWEITZER 10X12 STORAGE</t>
  </si>
  <si>
    <t>SCHWEITZER 12X20 STORAGE</t>
  </si>
  <si>
    <t>TAOS</t>
  </si>
  <si>
    <t>TIOGA</t>
  </si>
  <si>
    <t>Cortez</t>
  </si>
  <si>
    <t>RR</t>
  </si>
  <si>
    <t>Fam Assi</t>
  </si>
  <si>
    <t>Conc</t>
  </si>
  <si>
    <t>Show</t>
  </si>
  <si>
    <t>Multi</t>
  </si>
  <si>
    <t>Denali</t>
  </si>
  <si>
    <t>KEYSTONE</t>
  </si>
  <si>
    <t>2026 Commercial</t>
  </si>
  <si>
    <t>2025 Commercial</t>
  </si>
  <si>
    <t>2025 Sourcewell</t>
  </si>
  <si>
    <t xml:space="preserve">2026 Sourcewell </t>
  </si>
  <si>
    <t>% Inc/25</t>
  </si>
  <si>
    <t xml:space="preserve">Sourcewell Discount </t>
  </si>
  <si>
    <t>Sourcewell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</si>
</sst>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E3A7-AF12-4984-8F9C-884C7189DCCA}">
  <sheetPr>
    <pageSetUpPr fitToPage="1"/>
  </sheetPr>
  <dimension ref="A1:J47"/>
  <sheetViews>
    <sheetView tabSelected="1" workbookViewId="0">
      <selection activeCell="P39" sqref="P39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2.42578125" customWidth="1"/>
    <col min="4" max="4" width="15.7109375" bestFit="1" customWidth="1"/>
    <col min="5" max="5" width="11.7109375" customWidth="1"/>
    <col min="6" max="6" width="5.5703125" customWidth="1"/>
    <col min="7" max="7" width="16.28515625" bestFit="1" customWidth="1"/>
    <col min="8" max="8" width="7.7109375" customWidth="1"/>
    <col min="9" max="9" width="16.28515625" customWidth="1"/>
    <col min="10" max="10" width="10.7109375" customWidth="1"/>
  </cols>
  <sheetData>
    <row r="1" spans="1:10" ht="30" x14ac:dyDescent="0.25">
      <c r="B1" s="6" t="s">
        <v>39</v>
      </c>
      <c r="C1" s="6"/>
      <c r="D1" s="6" t="s">
        <v>40</v>
      </c>
      <c r="E1" s="7" t="s">
        <v>44</v>
      </c>
      <c r="F1" s="6"/>
      <c r="G1" s="6" t="s">
        <v>38</v>
      </c>
      <c r="H1" s="6" t="s">
        <v>42</v>
      </c>
      <c r="I1" s="7" t="s">
        <v>41</v>
      </c>
      <c r="J1" s="7" t="s">
        <v>43</v>
      </c>
    </row>
    <row r="3" spans="1:10" ht="15.75" x14ac:dyDescent="0.25">
      <c r="A3" s="3" t="s">
        <v>0</v>
      </c>
      <c r="B3" s="1">
        <v>194820</v>
      </c>
      <c r="C3" s="1"/>
      <c r="D3" s="2">
        <f>SUM(B3)-(B3*10%)</f>
        <v>175338</v>
      </c>
      <c r="E3" s="5">
        <f>SUM(D3/B3-1)</f>
        <v>-9.9999999999999978E-2</v>
      </c>
      <c r="F3" s="5"/>
      <c r="G3" s="2">
        <f t="shared" ref="G3:G33" si="0">SUM(B3*1.05)</f>
        <v>204561</v>
      </c>
      <c r="H3" s="5">
        <f t="shared" ref="H3:H33" si="1">SUM(G3/B3-1)</f>
        <v>5.0000000000000044E-2</v>
      </c>
      <c r="I3" s="2">
        <f t="shared" ref="I3:I33" si="2">SUM(G3)-(G3*10%)</f>
        <v>184104.9</v>
      </c>
      <c r="J3" s="5">
        <f t="shared" ref="J3:J33" si="3">SUM(I3/G3-1)</f>
        <v>-9.9999999999999978E-2</v>
      </c>
    </row>
    <row r="4" spans="1:10" ht="15.75" x14ac:dyDescent="0.25">
      <c r="A4" s="3" t="s">
        <v>1</v>
      </c>
      <c r="B4" s="1">
        <v>30650</v>
      </c>
      <c r="C4" s="1"/>
      <c r="D4" s="2">
        <f t="shared" ref="D4:D7" si="4">SUM(B4)-(B4*10%)</f>
        <v>27585</v>
      </c>
      <c r="E4" s="5">
        <f t="shared" ref="E4:E47" si="5">SUM(D4/B4-1)</f>
        <v>-9.9999999999999978E-2</v>
      </c>
      <c r="F4" s="5"/>
      <c r="G4" s="2">
        <f t="shared" si="0"/>
        <v>32182.5</v>
      </c>
      <c r="H4" s="5">
        <f t="shared" si="1"/>
        <v>5.0000000000000044E-2</v>
      </c>
      <c r="I4" s="2">
        <f t="shared" si="2"/>
        <v>28964.25</v>
      </c>
      <c r="J4" s="5">
        <f t="shared" si="3"/>
        <v>-9.9999999999999978E-2</v>
      </c>
    </row>
    <row r="5" spans="1:10" ht="15.75" x14ac:dyDescent="0.25">
      <c r="A5" s="3" t="s">
        <v>2</v>
      </c>
      <c r="B5" s="1">
        <v>310530</v>
      </c>
      <c r="C5" s="1"/>
      <c r="D5" s="2">
        <f t="shared" si="4"/>
        <v>279477</v>
      </c>
      <c r="E5" s="5">
        <f t="shared" si="5"/>
        <v>-9.9999999999999978E-2</v>
      </c>
      <c r="F5" s="5"/>
      <c r="G5" s="2">
        <f t="shared" si="0"/>
        <v>326056.5</v>
      </c>
      <c r="H5" s="5">
        <f t="shared" si="1"/>
        <v>5.0000000000000044E-2</v>
      </c>
      <c r="I5" s="2">
        <f t="shared" si="2"/>
        <v>293450.84999999998</v>
      </c>
      <c r="J5" s="5">
        <f t="shared" si="3"/>
        <v>-0.10000000000000009</v>
      </c>
    </row>
    <row r="6" spans="1:10" ht="15.75" x14ac:dyDescent="0.25">
      <c r="A6" s="3" t="s">
        <v>3</v>
      </c>
      <c r="B6" s="1">
        <v>73020</v>
      </c>
      <c r="C6" s="1"/>
      <c r="D6" s="2">
        <f t="shared" si="4"/>
        <v>65718</v>
      </c>
      <c r="E6" s="5">
        <f t="shared" si="5"/>
        <v>-9.9999999999999978E-2</v>
      </c>
      <c r="F6" s="5"/>
      <c r="G6" s="2">
        <f t="shared" si="0"/>
        <v>76671</v>
      </c>
      <c r="H6" s="5">
        <f t="shared" si="1"/>
        <v>5.0000000000000044E-2</v>
      </c>
      <c r="I6" s="2">
        <f t="shared" si="2"/>
        <v>69003.899999999994</v>
      </c>
      <c r="J6" s="5">
        <f t="shared" si="3"/>
        <v>-0.10000000000000009</v>
      </c>
    </row>
    <row r="7" spans="1:10" ht="15.75" x14ac:dyDescent="0.25">
      <c r="A7" s="3" t="s">
        <v>4</v>
      </c>
      <c r="B7" s="1">
        <v>121740</v>
      </c>
      <c r="C7" s="1"/>
      <c r="D7" s="2">
        <f t="shared" si="4"/>
        <v>109566</v>
      </c>
      <c r="E7" s="5">
        <f t="shared" si="5"/>
        <v>-9.9999999999999978E-2</v>
      </c>
      <c r="F7" s="5"/>
      <c r="G7" s="2">
        <f t="shared" si="0"/>
        <v>127827</v>
      </c>
      <c r="H7" s="5">
        <f t="shared" si="1"/>
        <v>5.0000000000000044E-2</v>
      </c>
      <c r="I7" s="2">
        <f t="shared" si="2"/>
        <v>115044.3</v>
      </c>
      <c r="J7" s="5">
        <f t="shared" si="3"/>
        <v>-9.9999999999999978E-2</v>
      </c>
    </row>
    <row r="8" spans="1:10" ht="15.75" x14ac:dyDescent="0.25">
      <c r="A8" s="3" t="s">
        <v>5</v>
      </c>
      <c r="B8" s="1">
        <v>96170</v>
      </c>
      <c r="C8" s="1"/>
      <c r="D8" s="2">
        <f t="shared" ref="D8:D12" si="6">SUM(B8)-(B8*10%)</f>
        <v>86553</v>
      </c>
      <c r="E8" s="5">
        <f t="shared" si="5"/>
        <v>-9.9999999999999978E-2</v>
      </c>
      <c r="F8" s="5"/>
      <c r="G8" s="2">
        <f t="shared" si="0"/>
        <v>100978.5</v>
      </c>
      <c r="H8" s="5">
        <f t="shared" si="1"/>
        <v>5.0000000000000044E-2</v>
      </c>
      <c r="I8" s="2">
        <f t="shared" si="2"/>
        <v>90880.65</v>
      </c>
      <c r="J8" s="5">
        <f t="shared" si="3"/>
        <v>-0.10000000000000009</v>
      </c>
    </row>
    <row r="9" spans="1:10" ht="15.75" x14ac:dyDescent="0.25">
      <c r="A9" s="3" t="s">
        <v>6</v>
      </c>
      <c r="B9" s="1">
        <v>50290</v>
      </c>
      <c r="C9" s="1"/>
      <c r="D9" s="2">
        <f t="shared" si="6"/>
        <v>45261</v>
      </c>
      <c r="E9" s="5">
        <f t="shared" si="5"/>
        <v>-9.9999999999999978E-2</v>
      </c>
      <c r="F9" s="5"/>
      <c r="G9" s="2">
        <f t="shared" si="0"/>
        <v>52804.5</v>
      </c>
      <c r="H9" s="5">
        <f t="shared" si="1"/>
        <v>5.0000000000000044E-2</v>
      </c>
      <c r="I9" s="2">
        <f t="shared" si="2"/>
        <v>47524.05</v>
      </c>
      <c r="J9" s="5">
        <f t="shared" si="3"/>
        <v>-9.9999999999999978E-2</v>
      </c>
    </row>
    <row r="10" spans="1:10" ht="15.75" x14ac:dyDescent="0.25">
      <c r="A10" s="3" t="s">
        <v>7</v>
      </c>
      <c r="B10" s="1">
        <v>57390</v>
      </c>
      <c r="C10" s="1"/>
      <c r="D10" s="2">
        <f t="shared" si="6"/>
        <v>51651</v>
      </c>
      <c r="E10" s="5">
        <f t="shared" si="5"/>
        <v>-9.9999999999999978E-2</v>
      </c>
      <c r="F10" s="5"/>
      <c r="G10" s="2">
        <f t="shared" si="0"/>
        <v>60259.5</v>
      </c>
      <c r="H10" s="5">
        <f t="shared" si="1"/>
        <v>5.0000000000000044E-2</v>
      </c>
      <c r="I10" s="2">
        <f t="shared" si="2"/>
        <v>54233.55</v>
      </c>
      <c r="J10" s="5">
        <f t="shared" si="3"/>
        <v>-9.9999999999999978E-2</v>
      </c>
    </row>
    <row r="11" spans="1:10" ht="15.75" x14ac:dyDescent="0.25">
      <c r="A11" s="3" t="s">
        <v>8</v>
      </c>
      <c r="B11" s="1">
        <v>109560</v>
      </c>
      <c r="C11" s="1"/>
      <c r="D11" s="2">
        <f t="shared" si="6"/>
        <v>98604</v>
      </c>
      <c r="E11" s="5">
        <f t="shared" si="5"/>
        <v>-9.9999999999999978E-2</v>
      </c>
      <c r="F11" s="5"/>
      <c r="G11" s="2">
        <f t="shared" si="0"/>
        <v>115038</v>
      </c>
      <c r="H11" s="5">
        <f t="shared" si="1"/>
        <v>5.0000000000000044E-2</v>
      </c>
      <c r="I11" s="2">
        <f t="shared" si="2"/>
        <v>103534.2</v>
      </c>
      <c r="J11" s="5">
        <f t="shared" si="3"/>
        <v>-9.9999999999999978E-2</v>
      </c>
    </row>
    <row r="12" spans="1:10" ht="15.75" x14ac:dyDescent="0.25">
      <c r="A12" s="3" t="s">
        <v>9</v>
      </c>
      <c r="B12" s="1">
        <v>26040</v>
      </c>
      <c r="C12" s="1"/>
      <c r="D12" s="2">
        <f t="shared" si="6"/>
        <v>23436</v>
      </c>
      <c r="E12" s="5">
        <f t="shared" si="5"/>
        <v>-9.9999999999999978E-2</v>
      </c>
      <c r="F12" s="5"/>
      <c r="G12" s="2">
        <f t="shared" si="0"/>
        <v>27342</v>
      </c>
      <c r="H12" s="5">
        <f t="shared" si="1"/>
        <v>5.0000000000000044E-2</v>
      </c>
      <c r="I12" s="2">
        <f t="shared" si="2"/>
        <v>24607.8</v>
      </c>
      <c r="J12" s="5">
        <f t="shared" si="3"/>
        <v>-9.9999999999999978E-2</v>
      </c>
    </row>
    <row r="13" spans="1:10" ht="15.75" x14ac:dyDescent="0.25">
      <c r="A13" s="3" t="s">
        <v>37</v>
      </c>
      <c r="B13" s="1">
        <v>222840</v>
      </c>
      <c r="C13" s="1"/>
      <c r="D13" s="2">
        <f>SUM(B13)-(B13*10%)</f>
        <v>200556</v>
      </c>
      <c r="E13" s="5">
        <f t="shared" si="5"/>
        <v>-9.9999999999999978E-2</v>
      </c>
      <c r="F13" s="5"/>
      <c r="G13" s="2">
        <f t="shared" si="0"/>
        <v>233982</v>
      </c>
      <c r="H13" s="5">
        <f t="shared" si="1"/>
        <v>5.0000000000000044E-2</v>
      </c>
      <c r="I13" s="2">
        <f t="shared" si="2"/>
        <v>210583.8</v>
      </c>
      <c r="J13" s="5">
        <f t="shared" si="3"/>
        <v>-0.10000000000000009</v>
      </c>
    </row>
    <row r="14" spans="1:10" ht="15.75" x14ac:dyDescent="0.25">
      <c r="A14" s="3" t="s">
        <v>10</v>
      </c>
      <c r="B14" s="1">
        <v>115650</v>
      </c>
      <c r="C14" s="1"/>
      <c r="D14" s="2">
        <f t="shared" ref="D14:D47" si="7">SUM(B14)-(B14*10%)</f>
        <v>104085</v>
      </c>
      <c r="E14" s="5">
        <f t="shared" si="5"/>
        <v>-9.9999999999999978E-2</v>
      </c>
      <c r="F14" s="5"/>
      <c r="G14" s="2">
        <f t="shared" si="0"/>
        <v>121432.5</v>
      </c>
      <c r="H14" s="5">
        <f t="shared" si="1"/>
        <v>5.0000000000000044E-2</v>
      </c>
      <c r="I14" s="2">
        <f t="shared" si="2"/>
        <v>109289.25</v>
      </c>
      <c r="J14" s="5">
        <f t="shared" si="3"/>
        <v>-9.9999999999999978E-2</v>
      </c>
    </row>
    <row r="15" spans="1:10" ht="15.75" x14ac:dyDescent="0.25">
      <c r="A15" s="3" t="s">
        <v>11</v>
      </c>
      <c r="B15" s="1">
        <v>280080</v>
      </c>
      <c r="C15" s="1"/>
      <c r="D15" s="2">
        <f t="shared" si="7"/>
        <v>252072</v>
      </c>
      <c r="E15" s="5">
        <f t="shared" si="5"/>
        <v>-9.9999999999999978E-2</v>
      </c>
      <c r="F15" s="5"/>
      <c r="G15" s="2">
        <f t="shared" si="0"/>
        <v>294084</v>
      </c>
      <c r="H15" s="5">
        <f t="shared" si="1"/>
        <v>5.0000000000000044E-2</v>
      </c>
      <c r="I15" s="2">
        <f t="shared" si="2"/>
        <v>264675.59999999998</v>
      </c>
      <c r="J15" s="5">
        <f t="shared" si="3"/>
        <v>-0.10000000000000009</v>
      </c>
    </row>
    <row r="16" spans="1:10" ht="15.75" x14ac:dyDescent="0.25">
      <c r="A16" s="3" t="s">
        <v>12</v>
      </c>
      <c r="B16" s="1">
        <v>182640</v>
      </c>
      <c r="C16" s="1"/>
      <c r="D16" s="2">
        <f t="shared" si="7"/>
        <v>164376</v>
      </c>
      <c r="E16" s="5">
        <f t="shared" si="5"/>
        <v>-9.9999999999999978E-2</v>
      </c>
      <c r="F16" s="5"/>
      <c r="G16" s="2">
        <f t="shared" si="0"/>
        <v>191772</v>
      </c>
      <c r="H16" s="5">
        <f t="shared" si="1"/>
        <v>5.0000000000000044E-2</v>
      </c>
      <c r="I16" s="2">
        <f t="shared" si="2"/>
        <v>172594.8</v>
      </c>
      <c r="J16" s="5">
        <f t="shared" si="3"/>
        <v>-0.10000000000000009</v>
      </c>
    </row>
    <row r="17" spans="1:10" ht="15.75" x14ac:dyDescent="0.25">
      <c r="A17" s="3" t="s">
        <v>13</v>
      </c>
      <c r="B17" s="1">
        <v>219180</v>
      </c>
      <c r="C17" s="1"/>
      <c r="D17" s="2">
        <f t="shared" si="7"/>
        <v>197262</v>
      </c>
      <c r="E17" s="5">
        <f t="shared" si="5"/>
        <v>-9.9999999999999978E-2</v>
      </c>
      <c r="F17" s="5"/>
      <c r="G17" s="2">
        <f t="shared" si="0"/>
        <v>230139</v>
      </c>
      <c r="H17" s="5">
        <f t="shared" si="1"/>
        <v>5.0000000000000044E-2</v>
      </c>
      <c r="I17" s="2">
        <f t="shared" si="2"/>
        <v>207125.1</v>
      </c>
      <c r="J17" s="5">
        <f t="shared" si="3"/>
        <v>-9.9999999999999978E-2</v>
      </c>
    </row>
    <row r="18" spans="1:10" ht="15.75" x14ac:dyDescent="0.25">
      <c r="A18" s="3" t="s">
        <v>14</v>
      </c>
      <c r="B18" s="1">
        <v>58410</v>
      </c>
      <c r="C18" s="1"/>
      <c r="D18" s="2">
        <f t="shared" si="7"/>
        <v>52569</v>
      </c>
      <c r="E18" s="5">
        <f t="shared" si="5"/>
        <v>-9.9999999999999978E-2</v>
      </c>
      <c r="F18" s="5"/>
      <c r="G18" s="2">
        <f t="shared" si="0"/>
        <v>61330.5</v>
      </c>
      <c r="H18" s="5">
        <f t="shared" si="1"/>
        <v>5.0000000000000044E-2</v>
      </c>
      <c r="I18" s="2">
        <f t="shared" si="2"/>
        <v>55197.45</v>
      </c>
      <c r="J18" s="5">
        <f t="shared" si="3"/>
        <v>-0.10000000000000009</v>
      </c>
    </row>
    <row r="19" spans="1:10" ht="15.75" x14ac:dyDescent="0.25">
      <c r="A19" s="3" t="s">
        <v>15</v>
      </c>
      <c r="B19" s="1">
        <v>82770</v>
      </c>
      <c r="C19" s="1"/>
      <c r="D19" s="2">
        <f t="shared" si="7"/>
        <v>74493</v>
      </c>
      <c r="E19" s="5">
        <f t="shared" si="5"/>
        <v>-9.9999999999999978E-2</v>
      </c>
      <c r="F19" s="5"/>
      <c r="G19" s="2">
        <f t="shared" si="0"/>
        <v>86908.5</v>
      </c>
      <c r="H19" s="5">
        <f t="shared" si="1"/>
        <v>5.0000000000000044E-2</v>
      </c>
      <c r="I19" s="2">
        <f t="shared" si="2"/>
        <v>78217.649999999994</v>
      </c>
      <c r="J19" s="5">
        <f t="shared" si="3"/>
        <v>-0.10000000000000009</v>
      </c>
    </row>
    <row r="20" spans="1:10" ht="15.75" x14ac:dyDescent="0.25">
      <c r="A20" s="3" t="s">
        <v>16</v>
      </c>
      <c r="B20" s="1">
        <v>64450</v>
      </c>
      <c r="C20" s="1"/>
      <c r="D20" s="2">
        <f t="shared" si="7"/>
        <v>58005</v>
      </c>
      <c r="E20" s="5">
        <f t="shared" si="5"/>
        <v>-9.9999999999999978E-2</v>
      </c>
      <c r="F20" s="5"/>
      <c r="G20" s="2">
        <f t="shared" si="0"/>
        <v>67672.5</v>
      </c>
      <c r="H20" s="5">
        <f t="shared" si="1"/>
        <v>5.0000000000000044E-2</v>
      </c>
      <c r="I20" s="2">
        <f t="shared" si="2"/>
        <v>60905.25</v>
      </c>
      <c r="J20" s="5">
        <f t="shared" si="3"/>
        <v>-9.9999999999999978E-2</v>
      </c>
    </row>
    <row r="21" spans="1:10" ht="15.75" x14ac:dyDescent="0.25">
      <c r="A21" s="3" t="s">
        <v>17</v>
      </c>
      <c r="B21" s="1">
        <v>304440</v>
      </c>
      <c r="C21" s="1"/>
      <c r="D21" s="2">
        <f t="shared" si="7"/>
        <v>273996</v>
      </c>
      <c r="E21" s="5">
        <f t="shared" si="5"/>
        <v>-9.9999999999999978E-2</v>
      </c>
      <c r="F21" s="5"/>
      <c r="G21" s="2">
        <f t="shared" si="0"/>
        <v>319662</v>
      </c>
      <c r="H21" s="5">
        <f t="shared" si="1"/>
        <v>5.0000000000000044E-2</v>
      </c>
      <c r="I21" s="2">
        <f t="shared" si="2"/>
        <v>287695.8</v>
      </c>
      <c r="J21" s="5">
        <f t="shared" si="3"/>
        <v>-0.10000000000000009</v>
      </c>
    </row>
    <row r="22" spans="1:10" ht="15.75" x14ac:dyDescent="0.25">
      <c r="A22" s="3" t="s">
        <v>18</v>
      </c>
      <c r="B22" s="1">
        <v>120530</v>
      </c>
      <c r="C22" s="1"/>
      <c r="D22" s="2">
        <f t="shared" si="7"/>
        <v>108477</v>
      </c>
      <c r="E22" s="5">
        <f t="shared" si="5"/>
        <v>-9.9999999999999978E-2</v>
      </c>
      <c r="F22" s="5"/>
      <c r="G22" s="2">
        <f t="shared" si="0"/>
        <v>126556.5</v>
      </c>
      <c r="H22" s="5">
        <f t="shared" si="1"/>
        <v>5.0000000000000044E-2</v>
      </c>
      <c r="I22" s="2">
        <f t="shared" si="2"/>
        <v>113900.85</v>
      </c>
      <c r="J22" s="5">
        <f t="shared" si="3"/>
        <v>-9.9999999999999978E-2</v>
      </c>
    </row>
    <row r="23" spans="1:10" ht="15.75" x14ac:dyDescent="0.25">
      <c r="A23" s="3" t="s">
        <v>19</v>
      </c>
      <c r="B23" s="1">
        <v>34910</v>
      </c>
      <c r="C23" s="1"/>
      <c r="D23" s="2">
        <f t="shared" si="7"/>
        <v>31419</v>
      </c>
      <c r="E23" s="5">
        <f t="shared" si="5"/>
        <v>-9.9999999999999978E-2</v>
      </c>
      <c r="F23" s="5"/>
      <c r="G23" s="2">
        <f t="shared" si="0"/>
        <v>36655.5</v>
      </c>
      <c r="H23" s="5">
        <f t="shared" si="1"/>
        <v>5.0000000000000044E-2</v>
      </c>
      <c r="I23" s="2">
        <f t="shared" si="2"/>
        <v>32989.949999999997</v>
      </c>
      <c r="J23" s="5">
        <f t="shared" si="3"/>
        <v>-0.10000000000000009</v>
      </c>
    </row>
    <row r="24" spans="1:10" ht="15.75" x14ac:dyDescent="0.25">
      <c r="A24" s="3" t="s">
        <v>20</v>
      </c>
      <c r="B24" s="1">
        <v>99270</v>
      </c>
      <c r="C24" s="1"/>
      <c r="D24" s="2">
        <f t="shared" si="7"/>
        <v>89343</v>
      </c>
      <c r="E24" s="5">
        <f t="shared" si="5"/>
        <v>-9.9999999999999978E-2</v>
      </c>
      <c r="F24" s="5"/>
      <c r="G24" s="2">
        <f t="shared" si="0"/>
        <v>104233.5</v>
      </c>
      <c r="H24" s="5">
        <f t="shared" si="1"/>
        <v>5.0000000000000044E-2</v>
      </c>
      <c r="I24" s="2">
        <f t="shared" si="2"/>
        <v>93810.15</v>
      </c>
      <c r="J24" s="5">
        <f t="shared" si="3"/>
        <v>-0.10000000000000009</v>
      </c>
    </row>
    <row r="25" spans="1:10" ht="15.75" x14ac:dyDescent="0.25">
      <c r="A25" s="3" t="s">
        <v>21</v>
      </c>
      <c r="B25" s="1">
        <v>99270</v>
      </c>
      <c r="C25" s="1"/>
      <c r="D25" s="2">
        <f t="shared" si="7"/>
        <v>89343</v>
      </c>
      <c r="E25" s="5">
        <f t="shared" si="5"/>
        <v>-9.9999999999999978E-2</v>
      </c>
      <c r="F25" s="5"/>
      <c r="G25" s="2">
        <f t="shared" si="0"/>
        <v>104233.5</v>
      </c>
      <c r="H25" s="5">
        <f t="shared" si="1"/>
        <v>5.0000000000000044E-2</v>
      </c>
      <c r="I25" s="2">
        <f t="shared" si="2"/>
        <v>93810.15</v>
      </c>
      <c r="J25" s="5">
        <f t="shared" si="3"/>
        <v>-0.10000000000000009</v>
      </c>
    </row>
    <row r="26" spans="1:10" ht="15.75" x14ac:dyDescent="0.25">
      <c r="A26" s="3" t="s">
        <v>22</v>
      </c>
      <c r="B26" s="1">
        <v>111680</v>
      </c>
      <c r="C26" s="1"/>
      <c r="D26" s="2">
        <f t="shared" si="7"/>
        <v>100512</v>
      </c>
      <c r="E26" s="5">
        <f t="shared" si="5"/>
        <v>-9.9999999999999978E-2</v>
      </c>
      <c r="F26" s="5"/>
      <c r="G26" s="2">
        <f t="shared" si="0"/>
        <v>117264</v>
      </c>
      <c r="H26" s="5">
        <f t="shared" si="1"/>
        <v>5.0000000000000044E-2</v>
      </c>
      <c r="I26" s="2">
        <f t="shared" si="2"/>
        <v>105537.60000000001</v>
      </c>
      <c r="J26" s="5">
        <f t="shared" si="3"/>
        <v>-9.9999999999999978E-2</v>
      </c>
    </row>
    <row r="27" spans="1:10" ht="15.75" x14ac:dyDescent="0.25">
      <c r="A27" s="3" t="s">
        <v>23</v>
      </c>
      <c r="B27" s="1">
        <v>117920</v>
      </c>
      <c r="C27" s="1"/>
      <c r="D27" s="2">
        <f t="shared" si="7"/>
        <v>106128</v>
      </c>
      <c r="E27" s="5">
        <f t="shared" si="5"/>
        <v>-9.9999999999999978E-2</v>
      </c>
      <c r="F27" s="5"/>
      <c r="G27" s="2">
        <f t="shared" si="0"/>
        <v>123816</v>
      </c>
      <c r="H27" s="5">
        <f t="shared" si="1"/>
        <v>5.0000000000000044E-2</v>
      </c>
      <c r="I27" s="2">
        <f t="shared" si="2"/>
        <v>111434.4</v>
      </c>
      <c r="J27" s="5">
        <f t="shared" si="3"/>
        <v>-0.10000000000000009</v>
      </c>
    </row>
    <row r="28" spans="1:10" ht="15.75" x14ac:dyDescent="0.25">
      <c r="A28" s="3" t="s">
        <v>24</v>
      </c>
      <c r="B28" s="1">
        <v>90550</v>
      </c>
      <c r="C28" s="1"/>
      <c r="D28" s="2">
        <f t="shared" si="7"/>
        <v>81495</v>
      </c>
      <c r="E28" s="5">
        <f t="shared" si="5"/>
        <v>-9.9999999999999978E-2</v>
      </c>
      <c r="F28" s="5"/>
      <c r="G28" s="2">
        <f t="shared" si="0"/>
        <v>95077.5</v>
      </c>
      <c r="H28" s="5">
        <f t="shared" si="1"/>
        <v>5.0000000000000044E-2</v>
      </c>
      <c r="I28" s="2">
        <f t="shared" si="2"/>
        <v>85569.75</v>
      </c>
      <c r="J28" s="5">
        <f t="shared" si="3"/>
        <v>-9.9999999999999978E-2</v>
      </c>
    </row>
    <row r="29" spans="1:10" ht="15.75" x14ac:dyDescent="0.25">
      <c r="A29" s="3" t="s">
        <v>25</v>
      </c>
      <c r="B29" s="1">
        <v>111710</v>
      </c>
      <c r="C29" s="1"/>
      <c r="D29" s="2">
        <f t="shared" si="7"/>
        <v>100539</v>
      </c>
      <c r="E29" s="5">
        <f t="shared" si="5"/>
        <v>-9.9999999999999978E-2</v>
      </c>
      <c r="F29" s="5"/>
      <c r="G29" s="2">
        <f t="shared" si="0"/>
        <v>117295.5</v>
      </c>
      <c r="H29" s="5">
        <f t="shared" si="1"/>
        <v>5.0000000000000044E-2</v>
      </c>
      <c r="I29" s="2">
        <f t="shared" si="2"/>
        <v>105565.95</v>
      </c>
      <c r="J29" s="5">
        <f t="shared" si="3"/>
        <v>-9.9999999999999978E-2</v>
      </c>
    </row>
    <row r="30" spans="1:10" ht="15.75" x14ac:dyDescent="0.25">
      <c r="A30" s="3" t="s">
        <v>26</v>
      </c>
      <c r="B30" s="1">
        <v>35940</v>
      </c>
      <c r="C30" s="1"/>
      <c r="D30" s="2">
        <f t="shared" si="7"/>
        <v>32346</v>
      </c>
      <c r="E30" s="5">
        <f t="shared" si="5"/>
        <v>-9.9999999999999978E-2</v>
      </c>
      <c r="F30" s="5"/>
      <c r="G30" s="2">
        <f t="shared" si="0"/>
        <v>37737</v>
      </c>
      <c r="H30" s="5">
        <f t="shared" si="1"/>
        <v>5.0000000000000044E-2</v>
      </c>
      <c r="I30" s="2">
        <f t="shared" si="2"/>
        <v>33963.300000000003</v>
      </c>
      <c r="J30" s="5">
        <f t="shared" si="3"/>
        <v>-9.9999999999999978E-2</v>
      </c>
    </row>
    <row r="31" spans="1:10" ht="15.75" x14ac:dyDescent="0.25">
      <c r="A31" s="3" t="s">
        <v>27</v>
      </c>
      <c r="B31" s="1">
        <v>52760</v>
      </c>
      <c r="C31" s="1"/>
      <c r="D31" s="2">
        <f t="shared" si="7"/>
        <v>47484</v>
      </c>
      <c r="E31" s="5">
        <f t="shared" si="5"/>
        <v>-9.9999999999999978E-2</v>
      </c>
      <c r="F31" s="5"/>
      <c r="G31" s="2">
        <f t="shared" si="0"/>
        <v>55398</v>
      </c>
      <c r="H31" s="5">
        <f t="shared" si="1"/>
        <v>5.0000000000000044E-2</v>
      </c>
      <c r="I31" s="2">
        <f t="shared" si="2"/>
        <v>49858.2</v>
      </c>
      <c r="J31" s="5">
        <f t="shared" si="3"/>
        <v>-0.10000000000000009</v>
      </c>
    </row>
    <row r="32" spans="1:10" ht="15.75" x14ac:dyDescent="0.25">
      <c r="A32" s="3" t="s">
        <v>28</v>
      </c>
      <c r="B32" s="1">
        <v>194820</v>
      </c>
      <c r="C32" s="1"/>
      <c r="D32" s="2">
        <f t="shared" si="7"/>
        <v>175338</v>
      </c>
      <c r="E32" s="5">
        <f t="shared" si="5"/>
        <v>-9.9999999999999978E-2</v>
      </c>
      <c r="F32" s="5"/>
      <c r="G32" s="2">
        <f t="shared" si="0"/>
        <v>204561</v>
      </c>
      <c r="H32" s="5">
        <f t="shared" si="1"/>
        <v>5.0000000000000044E-2</v>
      </c>
      <c r="I32" s="2">
        <f t="shared" si="2"/>
        <v>184104.9</v>
      </c>
      <c r="J32" s="5">
        <f t="shared" si="3"/>
        <v>-9.9999999999999978E-2</v>
      </c>
    </row>
    <row r="33" spans="1:10" ht="15.75" x14ac:dyDescent="0.25">
      <c r="A33" s="3" t="s">
        <v>29</v>
      </c>
      <c r="B33" s="1">
        <v>46740</v>
      </c>
      <c r="C33" s="1"/>
      <c r="D33" s="2">
        <f t="shared" si="7"/>
        <v>42066</v>
      </c>
      <c r="E33" s="5">
        <f t="shared" si="5"/>
        <v>-9.9999999999999978E-2</v>
      </c>
      <c r="F33" s="5"/>
      <c r="G33" s="2">
        <f t="shared" si="0"/>
        <v>49077</v>
      </c>
      <c r="H33" s="5">
        <f t="shared" si="1"/>
        <v>5.0000000000000044E-2</v>
      </c>
      <c r="I33" s="2">
        <f t="shared" si="2"/>
        <v>44169.3</v>
      </c>
      <c r="J33" s="5">
        <f t="shared" si="3"/>
        <v>-9.9999999999999978E-2</v>
      </c>
    </row>
    <row r="34" spans="1:10" x14ac:dyDescent="0.25">
      <c r="D34" s="2"/>
      <c r="E34" s="5"/>
      <c r="G34" s="2"/>
      <c r="H34" s="5"/>
      <c r="I34" s="2"/>
      <c r="J34" s="5"/>
    </row>
    <row r="35" spans="1:10" ht="15.75" x14ac:dyDescent="0.25">
      <c r="A35" s="4" t="s">
        <v>30</v>
      </c>
      <c r="D35" s="2"/>
      <c r="E35" s="5"/>
      <c r="G35" s="2"/>
      <c r="H35" s="5"/>
      <c r="I35" s="2"/>
      <c r="J35" s="5"/>
    </row>
    <row r="36" spans="1:10" ht="15.75" x14ac:dyDescent="0.25">
      <c r="A36" s="3" t="s">
        <v>31</v>
      </c>
      <c r="B36" s="2">
        <v>73020</v>
      </c>
      <c r="C36" s="2"/>
      <c r="D36" s="2">
        <f t="shared" si="7"/>
        <v>65718</v>
      </c>
      <c r="E36" s="5">
        <f t="shared" si="5"/>
        <v>-9.9999999999999978E-2</v>
      </c>
      <c r="G36" s="2">
        <f>SUM(B36*1.05)</f>
        <v>76671</v>
      </c>
      <c r="H36" s="5">
        <f t="shared" ref="H36:H47" si="8">SUM(G36/B36-1)</f>
        <v>5.0000000000000044E-2</v>
      </c>
      <c r="I36" s="2">
        <f>SUM(G36)-(G36*10%)</f>
        <v>69003.899999999994</v>
      </c>
      <c r="J36" s="5">
        <f t="shared" ref="J36:J47" si="9">SUM(I36/G36-1)</f>
        <v>-0.10000000000000009</v>
      </c>
    </row>
    <row r="37" spans="1:10" ht="15.75" x14ac:dyDescent="0.25">
      <c r="A37" s="3" t="s">
        <v>32</v>
      </c>
      <c r="B37" s="2">
        <v>85200</v>
      </c>
      <c r="C37" s="2"/>
      <c r="D37" s="2">
        <f t="shared" si="7"/>
        <v>76680</v>
      </c>
      <c r="E37" s="5">
        <f t="shared" si="5"/>
        <v>-9.9999999999999978E-2</v>
      </c>
      <c r="G37" s="2">
        <f>SUM(B37*1.05)</f>
        <v>89460</v>
      </c>
      <c r="H37" s="5">
        <f t="shared" si="8"/>
        <v>5.0000000000000044E-2</v>
      </c>
      <c r="I37" s="2">
        <f>SUM(G37)-(G37*10%)</f>
        <v>80514</v>
      </c>
      <c r="J37" s="5">
        <f t="shared" si="9"/>
        <v>-9.9999999999999978E-2</v>
      </c>
    </row>
    <row r="38" spans="1:10" ht="15.75" x14ac:dyDescent="0.25">
      <c r="A38" s="3" t="s">
        <v>33</v>
      </c>
      <c r="B38" s="2">
        <v>84660</v>
      </c>
      <c r="C38" s="2"/>
      <c r="D38" s="2">
        <f t="shared" si="7"/>
        <v>76194</v>
      </c>
      <c r="E38" s="5">
        <f t="shared" si="5"/>
        <v>-9.9999999999999978E-2</v>
      </c>
      <c r="G38" s="2">
        <f>SUM(B38*1.05)</f>
        <v>88893</v>
      </c>
      <c r="H38" s="5">
        <f t="shared" si="8"/>
        <v>5.0000000000000044E-2</v>
      </c>
      <c r="I38" s="2">
        <f>SUM(G38)-(G38*10%)</f>
        <v>80003.7</v>
      </c>
      <c r="J38" s="5">
        <f t="shared" si="9"/>
        <v>-9.9999999999999978E-2</v>
      </c>
    </row>
    <row r="39" spans="1:10" ht="15.75" x14ac:dyDescent="0.25">
      <c r="A39" s="3" t="s">
        <v>34</v>
      </c>
      <c r="B39" s="2">
        <v>88310</v>
      </c>
      <c r="C39" s="2"/>
      <c r="D39" s="2">
        <f t="shared" si="7"/>
        <v>79479</v>
      </c>
      <c r="E39" s="5">
        <f t="shared" si="5"/>
        <v>-9.9999999999999978E-2</v>
      </c>
      <c r="G39" s="2">
        <f>SUM(B39*1.05)</f>
        <v>92725.5</v>
      </c>
      <c r="H39" s="5">
        <f t="shared" si="8"/>
        <v>5.0000000000000044E-2</v>
      </c>
      <c r="I39" s="2">
        <f>SUM(G39)-(G39*10%)</f>
        <v>83452.95</v>
      </c>
      <c r="J39" s="5">
        <f t="shared" si="9"/>
        <v>-9.9999999999999978E-2</v>
      </c>
    </row>
    <row r="40" spans="1:10" ht="15.75" x14ac:dyDescent="0.25">
      <c r="A40" s="3" t="s">
        <v>35</v>
      </c>
      <c r="B40" s="2">
        <v>67600</v>
      </c>
      <c r="C40" s="2"/>
      <c r="D40" s="2">
        <f t="shared" si="7"/>
        <v>60840</v>
      </c>
      <c r="E40" s="5">
        <f t="shared" si="5"/>
        <v>-9.9999999999999978E-2</v>
      </c>
      <c r="G40" s="2">
        <f>SUM(B40*1.05)</f>
        <v>70980</v>
      </c>
      <c r="H40" s="5">
        <f t="shared" si="8"/>
        <v>5.0000000000000044E-2</v>
      </c>
      <c r="I40" s="2">
        <f>SUM(G40)-(G40*10%)</f>
        <v>63882</v>
      </c>
      <c r="J40" s="5">
        <f t="shared" si="9"/>
        <v>-9.9999999999999978E-2</v>
      </c>
    </row>
    <row r="41" spans="1:10" x14ac:dyDescent="0.25">
      <c r="B41" s="2"/>
      <c r="C41" s="2"/>
      <c r="D41" s="2"/>
      <c r="E41" s="5"/>
      <c r="G41" s="2"/>
      <c r="H41" s="5"/>
      <c r="I41" s="2"/>
      <c r="J41" s="5"/>
    </row>
    <row r="42" spans="1:10" ht="15.75" x14ac:dyDescent="0.25">
      <c r="A42" s="4" t="s">
        <v>36</v>
      </c>
      <c r="B42" s="2"/>
      <c r="C42" s="2"/>
      <c r="D42" s="2"/>
      <c r="E42" s="5"/>
      <c r="G42" s="2"/>
      <c r="H42" s="5"/>
      <c r="I42" s="2"/>
      <c r="J42" s="5"/>
    </row>
    <row r="43" spans="1:10" ht="15.75" x14ac:dyDescent="0.25">
      <c r="A43" s="3" t="s">
        <v>31</v>
      </c>
      <c r="B43" s="2">
        <v>96170</v>
      </c>
      <c r="C43" s="2"/>
      <c r="D43" s="2">
        <f t="shared" si="7"/>
        <v>86553</v>
      </c>
      <c r="E43" s="5">
        <f t="shared" si="5"/>
        <v>-9.9999999999999978E-2</v>
      </c>
      <c r="G43" s="2">
        <f>SUM(B43*1.05)</f>
        <v>100978.5</v>
      </c>
      <c r="H43" s="5">
        <f t="shared" si="8"/>
        <v>5.0000000000000044E-2</v>
      </c>
      <c r="I43" s="2">
        <f>SUM(G43)-(G43*10%)</f>
        <v>90880.65</v>
      </c>
      <c r="J43" s="5">
        <f t="shared" si="9"/>
        <v>-0.10000000000000009</v>
      </c>
    </row>
    <row r="44" spans="1:10" ht="15.75" x14ac:dyDescent="0.25">
      <c r="A44" s="3" t="s">
        <v>32</v>
      </c>
      <c r="B44" s="2">
        <v>107800</v>
      </c>
      <c r="C44" s="2"/>
      <c r="D44" s="2">
        <f t="shared" si="7"/>
        <v>97020</v>
      </c>
      <c r="E44" s="5">
        <f t="shared" si="5"/>
        <v>-9.9999999999999978E-2</v>
      </c>
      <c r="G44" s="2">
        <f>SUM(B44*1.05)</f>
        <v>113190</v>
      </c>
      <c r="H44" s="5">
        <f t="shared" si="8"/>
        <v>5.0000000000000044E-2</v>
      </c>
      <c r="I44" s="2">
        <f>SUM(G44)-(G44*10%)</f>
        <v>101871</v>
      </c>
      <c r="J44" s="5">
        <f t="shared" si="9"/>
        <v>-9.9999999999999978E-2</v>
      </c>
    </row>
    <row r="45" spans="1:10" ht="15.75" x14ac:dyDescent="0.25">
      <c r="A45" s="3" t="s">
        <v>33</v>
      </c>
      <c r="B45" s="2">
        <v>106580</v>
      </c>
      <c r="C45" s="2"/>
      <c r="D45" s="2">
        <f t="shared" si="7"/>
        <v>95922</v>
      </c>
      <c r="E45" s="5">
        <f t="shared" si="5"/>
        <v>-9.9999999999999978E-2</v>
      </c>
      <c r="G45" s="2">
        <f>SUM(B45*1.05)</f>
        <v>111909</v>
      </c>
      <c r="H45" s="5">
        <f t="shared" si="8"/>
        <v>5.0000000000000044E-2</v>
      </c>
      <c r="I45" s="2">
        <f>SUM(G45)-(G45*10%)</f>
        <v>100718.1</v>
      </c>
      <c r="J45" s="5">
        <f t="shared" si="9"/>
        <v>-9.9999999999999978E-2</v>
      </c>
    </row>
    <row r="46" spans="1:10" ht="15.75" x14ac:dyDescent="0.25">
      <c r="A46" s="3" t="s">
        <v>34</v>
      </c>
      <c r="B46" s="2">
        <v>111450</v>
      </c>
      <c r="C46" s="2"/>
      <c r="D46" s="2">
        <f t="shared" si="7"/>
        <v>100305</v>
      </c>
      <c r="E46" s="5">
        <f t="shared" si="5"/>
        <v>-9.9999999999999978E-2</v>
      </c>
      <c r="G46" s="2">
        <f>SUM(B46*1.05)</f>
        <v>117022.5</v>
      </c>
      <c r="H46" s="5">
        <f t="shared" si="8"/>
        <v>5.0000000000000044E-2</v>
      </c>
      <c r="I46" s="2">
        <f>SUM(G46)-(G46*10%)</f>
        <v>105320.25</v>
      </c>
      <c r="J46" s="5">
        <f t="shared" si="9"/>
        <v>-9.9999999999999978E-2</v>
      </c>
    </row>
    <row r="47" spans="1:10" ht="15.75" x14ac:dyDescent="0.25">
      <c r="A47" s="3" t="s">
        <v>35</v>
      </c>
      <c r="B47" s="2">
        <v>91960</v>
      </c>
      <c r="C47" s="2"/>
      <c r="D47" s="2">
        <f t="shared" si="7"/>
        <v>82764</v>
      </c>
      <c r="E47" s="5">
        <f t="shared" si="5"/>
        <v>-9.9999999999999978E-2</v>
      </c>
      <c r="G47" s="2">
        <f>SUM(B47*1.05)</f>
        <v>96558</v>
      </c>
      <c r="H47" s="5">
        <f t="shared" si="8"/>
        <v>5.0000000000000044E-2</v>
      </c>
      <c r="I47" s="2">
        <f>SUM(G47)-(G47*10%)</f>
        <v>86902.2</v>
      </c>
      <c r="J47" s="5">
        <f t="shared" si="9"/>
        <v>-9.9999999999999978E-2</v>
      </c>
    </row>
  </sheetData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40679D17D9845B93CDF7A8624354B" ma:contentTypeVersion="31" ma:contentTypeDescription="Create a new document." ma:contentTypeScope="" ma:versionID="1c51f3284e9d55b7a2175d5d3acee49d">
  <xsd:schema xmlns:xsd="http://www.w3.org/2001/XMLSchema" xmlns:xs="http://www.w3.org/2001/XMLSchema" xmlns:p="http://schemas.microsoft.com/office/2006/metadata/properties" xmlns:ns2="54c39503-3629-4c9f-be7e-2a6e27a8e5fe" xmlns:ns3="41a605bb-6be9-44f8-ba54-b8a7a59fb15b" targetNamespace="http://schemas.microsoft.com/office/2006/metadata/properties" ma:root="true" ma:fieldsID="5db4d033d6431452a2fd0163ee3adb01" ns2:_="" ns3:_="">
    <xsd:import namespace="54c39503-3629-4c9f-be7e-2a6e27a8e5fe"/>
    <xsd:import namespace="41a605bb-6be9-44f8-ba54-b8a7a59fb15b"/>
    <xsd:element name="properties">
      <xsd:complexType>
        <xsd:sequence>
          <xsd:element name="documentManagement">
            <xsd:complexType>
              <xsd:all>
                <xsd:element ref="ns2:SalesforceID" minOccurs="0"/>
                <xsd:element ref="ns2:DocumentType" minOccurs="0"/>
                <xsd:element ref="ns2:FolderType" minOccurs="0"/>
                <xsd:element ref="ns2:PublishedDate" minOccurs="0"/>
                <xsd:element ref="ns2:PublishedState" minOccurs="0"/>
                <xsd:element ref="ns2:PublishedLink" minOccurs="0"/>
                <xsd:element ref="ns2:NeedsPublishing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CampaignType" minOccurs="0"/>
                <xsd:element ref="ns2:MediaServiceObjectDetectorVersions" minOccurs="0"/>
                <xsd:element ref="ns2:ErrorDetails" minOccurs="0"/>
                <xsd:element ref="ns2:MediaServiceSearchProperties" minOccurs="0"/>
                <xsd:element ref="ns2:SyncedtoSpekit" minOccurs="0"/>
                <xsd:element ref="ns2:ContractNumbe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39503-3629-4c9f-be7e-2a6e27a8e5fe" elementFormDefault="qualified">
    <xsd:import namespace="http://schemas.microsoft.com/office/2006/documentManagement/types"/>
    <xsd:import namespace="http://schemas.microsoft.com/office/infopath/2007/PartnerControls"/>
    <xsd:element name="SalesforceID" ma:index="8" nillable="true" ma:displayName="SalesforceID" ma:internalName="SalesforceID">
      <xsd:simpleType>
        <xsd:restriction base="dms:Text">
          <xsd:maxLength value="255"/>
        </xsd:restriction>
      </xsd:simpleType>
    </xsd:element>
    <xsd:element name="DocumentType" ma:index="9" nillable="true" ma:displayName="DocumentType" ma:internalName="DocumentType">
      <xsd:simpleType>
        <xsd:restriction base="dms:Text">
          <xsd:maxLength value="255"/>
        </xsd:restriction>
      </xsd:simpleType>
    </xsd:element>
    <xsd:element name="FolderType" ma:index="10" nillable="true" ma:displayName="FolderType" ma:internalName="FolderType">
      <xsd:simpleType>
        <xsd:restriction base="dms:Text">
          <xsd:maxLength value="255"/>
        </xsd:restriction>
      </xsd:simpleType>
    </xsd:element>
    <xsd:element name="PublishedDate" ma:index="11" nillable="true" ma:displayName="PublishedDate" ma:format="DateTime" ma:internalName="PublishedDate">
      <xsd:simpleType>
        <xsd:restriction base="dms:DateTime"/>
      </xsd:simpleType>
    </xsd:element>
    <xsd:element name="PublishedState" ma:index="12" nillable="true" ma:displayName="PublishedState" ma:internalName="PublishedState">
      <xsd:simpleType>
        <xsd:restriction base="dms:Text">
          <xsd:maxLength value="255"/>
        </xsd:restriction>
      </xsd:simpleType>
    </xsd:element>
    <xsd:element name="PublishedLink" ma:index="13" nillable="true" ma:displayName="PublishedLink" ma:format="Hyperlink" ma:internalName="Publish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edsPublishing" ma:index="14" nillable="true" ma:displayName="NeedsPublishing" ma:internalName="NeedsPublishing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mpaignType" ma:index="27" nillable="true" ma:displayName="CampaignType" ma:format="Dropdown" ma:internalName="CampaignTyp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rrorDetails" ma:index="29" nillable="true" ma:displayName="ErrorDetails" ma:format="Dropdown" ma:internalName="ErrorDetails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yncedtoSpekit" ma:index="31" nillable="true" ma:displayName="Synced to Spekit" ma:default="0" ma:format="Dropdown" ma:internalName="SyncedtoSpekit">
      <xsd:simpleType>
        <xsd:restriction base="dms:Boolean"/>
      </xsd:simpleType>
    </xsd:element>
    <xsd:element name="ContractNumber" ma:index="32" nillable="true" ma:displayName="Contract Number" ma:format="Dropdown" ma:internalName="Contract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605bb-6be9-44f8-ba54-b8a7a59fb15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92a982-865e-4faa-9f92-8bb811f148f2}" ma:internalName="TaxCatchAll" ma:showField="CatchAllData" ma:web="41a605bb-6be9-44f8-ba54-b8a7a59fb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39503-3629-4c9f-be7e-2a6e27a8e5fe">
      <Terms xmlns="http://schemas.microsoft.com/office/infopath/2007/PartnerControls"/>
    </lcf76f155ced4ddcb4097134ff3c332f>
    <TaxCatchAll xmlns="41a605bb-6be9-44f8-ba54-b8a7a59fb15b" xsi:nil="true"/>
    <PublishedDate xmlns="54c39503-3629-4c9f-be7e-2a6e27a8e5fe" xsi:nil="true"/>
    <ContractNumber xmlns="54c39503-3629-4c9f-be7e-2a6e27a8e5fe" xsi:nil="true"/>
    <ErrorDetails xmlns="54c39503-3629-4c9f-be7e-2a6e27a8e5fe" xsi:nil="true"/>
    <PublishedState xmlns="54c39503-3629-4c9f-be7e-2a6e27a8e5fe">Processing</PublishedState>
    <DocumentType xmlns="54c39503-3629-4c9f-be7e-2a6e27a8e5fe">Pricing</DocumentType>
    <NeedsPublishing xmlns="54c39503-3629-4c9f-be7e-2a6e27a8e5fe" xsi:nil="true"/>
    <FolderType xmlns="54c39503-3629-4c9f-be7e-2a6e27a8e5fe" xsi:nil="true"/>
    <SyncedtoSpekit xmlns="54c39503-3629-4c9f-be7e-2a6e27a8e5fe">false</SyncedtoSpekit>
    <SalesforceID xmlns="54c39503-3629-4c9f-be7e-2a6e27a8e5fe" xsi:nil="true"/>
    <PublishedLink xmlns="54c39503-3629-4c9f-be7e-2a6e27a8e5fe">
      <Url xsi:nil="true"/>
      <Description xsi:nil="true"/>
    </PublishedLink>
    <CampaignType xmlns="54c39503-3629-4c9f-be7e-2a6e27a8e5fe" xsi:nil="true"/>
    <_dlc_DocId xmlns="41a605bb-6be9-44f8-ba54-b8a7a59fb15b">T3RRC52DRE4M-1239223637-128348</_dlc_DocId>
    <_dlc_DocIdUrl xmlns="41a605bb-6be9-44f8-ba54-b8a7a59fb15b">
      <Url>https://sourcewellmn.sharepoint.com/sites/FileDirectory/_layouts/15/DocIdRedir.aspx?ID=T3RRC52DRE4M-1239223637-128348</Url>
      <Description>T3RRC52DRE4M-1239223637-128348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258F4C-4183-46F5-8CF3-CFCF90BA1559}"/>
</file>

<file path=customXml/itemProps2.xml><?xml version="1.0" encoding="utf-8"?>
<ds:datastoreItem xmlns:ds="http://schemas.openxmlformats.org/officeDocument/2006/customXml" ds:itemID="{5BDDD162-20C8-499A-9CB3-9295EF17B0F2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A112EFB-EB84-4072-92D6-5B0DDD0CFD8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D87C9D-34BD-44D6-B1C2-82D4E0A2E3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LB Foster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Zentarsky</dc:creator>
  <cp:lastModifiedBy>Nikki Werk</cp:lastModifiedBy>
  <cp:lastPrinted>2025-11-21T19:03:38Z</cp:lastPrinted>
  <dcterms:created xsi:type="dcterms:W3CDTF">2025-11-21T15:56:21Z</dcterms:created>
  <dcterms:modified xsi:type="dcterms:W3CDTF">2026-01-12T16:16:09Z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988000-a7f1-4772-8f08-0282e51c022c_Enabled">
    <vt:lpwstr>true</vt:lpwstr>
  </property>
  <property fmtid="{D5CDD505-2E9C-101B-9397-08002B2CF9AE}" pid="3" name="MSIP_Label_4a988000-a7f1-4772-8f08-0282e51c022c_SetDate">
    <vt:lpwstr>2025-11-21T18:07:26Z</vt:lpwstr>
  </property>
  <property fmtid="{D5CDD505-2E9C-101B-9397-08002B2CF9AE}" pid="4" name="MSIP_Label_4a988000-a7f1-4772-8f08-0282e51c022c_Method">
    <vt:lpwstr>Standard</vt:lpwstr>
  </property>
  <property fmtid="{D5CDD505-2E9C-101B-9397-08002B2CF9AE}" pid="5" name="MSIP_Label_4a988000-a7f1-4772-8f08-0282e51c022c_Name">
    <vt:lpwstr>Internal</vt:lpwstr>
  </property>
  <property fmtid="{D5CDD505-2E9C-101B-9397-08002B2CF9AE}" pid="6" name="MSIP_Label_4a988000-a7f1-4772-8f08-0282e51c022c_SiteId">
    <vt:lpwstr>0a25297e-2a72-4865-82d1-f03676c64467</vt:lpwstr>
  </property>
  <property fmtid="{D5CDD505-2E9C-101B-9397-08002B2CF9AE}" pid="7" name="MSIP_Label_4a988000-a7f1-4772-8f08-0282e51c022c_ActionId">
    <vt:lpwstr>f6e8c8b4-3c2b-46fc-baf9-d51b3ba4e085</vt:lpwstr>
  </property>
  <property fmtid="{D5CDD505-2E9C-101B-9397-08002B2CF9AE}" pid="8" name="MSIP_Label_4a988000-a7f1-4772-8f08-0282e51c022c_ContentBits">
    <vt:lpwstr>0</vt:lpwstr>
  </property>
  <property fmtid="{D5CDD505-2E9C-101B-9397-08002B2CF9AE}" pid="9" name="MSIP_Label_4a988000-a7f1-4772-8f08-0282e51c022c_Tag">
    <vt:lpwstr>10, 3, 0, 1</vt:lpwstr>
  </property>
  <property fmtid="{D5CDD505-2E9C-101B-9397-08002B2CF9AE}" pid="10" name="ContentTypeId">
    <vt:lpwstr>0x010100C3440679D17D9845B93CDF7A8624354B</vt:lpwstr>
  </property>
  <property fmtid="{D5CDD505-2E9C-101B-9397-08002B2CF9AE}" pid="11" name="MediaServiceImageTags">
    <vt:lpwstr/>
  </property>
  <property fmtid="{D5CDD505-2E9C-101B-9397-08002B2CF9AE}" pid="12" name="_dlc_DocIdItemGuid">
    <vt:lpwstr>cd78d91a-80d6-45da-ba37-89fd79553f33</vt:lpwstr>
  </property>
</Properties>
</file>